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sinmar\Desktop\"/>
    </mc:Choice>
  </mc:AlternateContent>
  <xr:revisionPtr revIDLastSave="0" documentId="8_{EC9AC9EC-71B5-4AE0-91E2-2AF4CB524F6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1" i="5"/>
  <c r="G1" i="5"/>
  <c r="C1" i="5"/>
  <c r="B1" i="5"/>
  <c r="H203" i="4"/>
  <c r="G203" i="4"/>
  <c r="H202" i="4"/>
  <c r="G202" i="4"/>
  <c r="H201" i="4"/>
  <c r="G201" i="4"/>
  <c r="H200" i="4"/>
  <c r="G200" i="4"/>
  <c r="H199" i="4"/>
  <c r="G199" i="4"/>
  <c r="H198" i="4"/>
  <c r="G198" i="4"/>
  <c r="H197" i="4"/>
  <c r="G197" i="4"/>
  <c r="H196" i="4"/>
  <c r="G196" i="4"/>
  <c r="H195" i="4"/>
  <c r="G195" i="4"/>
  <c r="H194" i="4"/>
  <c r="G194" i="4"/>
  <c r="H193" i="4"/>
  <c r="G193" i="4"/>
  <c r="H192" i="4"/>
  <c r="G192" i="4"/>
  <c r="H191" i="4"/>
  <c r="G191" i="4"/>
  <c r="H190" i="4"/>
  <c r="G190" i="4"/>
  <c r="H189" i="4"/>
  <c r="G189" i="4"/>
  <c r="H188" i="4"/>
  <c r="G188" i="4"/>
  <c r="H187" i="4"/>
  <c r="G187" i="4"/>
  <c r="H186" i="4"/>
  <c r="G186" i="4"/>
  <c r="H185" i="4"/>
  <c r="G185" i="4"/>
  <c r="H184" i="4"/>
  <c r="G184" i="4"/>
  <c r="H183" i="4"/>
  <c r="G183" i="4"/>
  <c r="H182" i="4"/>
  <c r="G182" i="4"/>
  <c r="H181" i="4"/>
  <c r="G181" i="4"/>
  <c r="H180" i="4"/>
  <c r="G180" i="4"/>
  <c r="H179" i="4"/>
  <c r="G179" i="4"/>
  <c r="H178" i="4"/>
  <c r="G178" i="4"/>
  <c r="H177" i="4"/>
  <c r="G177" i="4"/>
  <c r="H176" i="4"/>
  <c r="G176" i="4"/>
  <c r="H175" i="4"/>
  <c r="G175" i="4"/>
  <c r="H174" i="4"/>
  <c r="G174" i="4"/>
  <c r="H173" i="4"/>
  <c r="G173" i="4"/>
  <c r="H172" i="4"/>
  <c r="G172" i="4"/>
  <c r="H171" i="4"/>
  <c r="G171" i="4"/>
  <c r="H170" i="4"/>
  <c r="G170" i="4"/>
  <c r="H169" i="4"/>
  <c r="G169" i="4"/>
  <c r="H168" i="4"/>
  <c r="G168" i="4"/>
  <c r="H167" i="4"/>
  <c r="G167" i="4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H157" i="4"/>
  <c r="G157" i="4"/>
  <c r="H156" i="4"/>
  <c r="G156" i="4"/>
  <c r="H155" i="4"/>
  <c r="G155" i="4"/>
  <c r="H154" i="4"/>
  <c r="G154" i="4"/>
  <c r="H153" i="4"/>
  <c r="G153" i="4"/>
  <c r="H152" i="4"/>
  <c r="G152" i="4"/>
  <c r="H151" i="4"/>
  <c r="G151" i="4"/>
  <c r="H150" i="4"/>
  <c r="G150" i="4"/>
  <c r="H149" i="4"/>
  <c r="G149" i="4"/>
  <c r="H148" i="4"/>
  <c r="G148" i="4"/>
  <c r="H147" i="4"/>
  <c r="G147" i="4"/>
  <c r="H146" i="4"/>
  <c r="G146" i="4"/>
  <c r="H145" i="4"/>
  <c r="G145" i="4"/>
  <c r="H144" i="4"/>
  <c r="G144" i="4"/>
  <c r="H143" i="4"/>
  <c r="G143" i="4"/>
  <c r="H142" i="4"/>
  <c r="G142" i="4"/>
  <c r="H141" i="4"/>
  <c r="G141" i="4"/>
  <c r="H140" i="4"/>
  <c r="G140" i="4"/>
  <c r="H139" i="4"/>
  <c r="G139" i="4"/>
  <c r="H138" i="4"/>
  <c r="G138" i="4"/>
  <c r="H137" i="4"/>
  <c r="G137" i="4"/>
  <c r="H136" i="4"/>
  <c r="G136" i="4"/>
  <c r="H135" i="4"/>
  <c r="G135" i="4"/>
  <c r="H134" i="4"/>
  <c r="G134" i="4"/>
  <c r="H133" i="4"/>
  <c r="G133" i="4"/>
  <c r="H132" i="4"/>
  <c r="G132" i="4"/>
  <c r="H131" i="4"/>
  <c r="G131" i="4"/>
  <c r="H130" i="4"/>
  <c r="G130" i="4"/>
  <c r="H129" i="4"/>
  <c r="G129" i="4"/>
  <c r="H128" i="4"/>
  <c r="G128" i="4"/>
  <c r="H127" i="4"/>
  <c r="G127" i="4"/>
  <c r="H126" i="4"/>
  <c r="G126" i="4"/>
  <c r="H125" i="4"/>
  <c r="G125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H105" i="4"/>
  <c r="G105" i="4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1" i="4"/>
  <c r="G1" i="4"/>
  <c r="C1" i="4"/>
  <c r="B1" i="4"/>
  <c r="H203" i="3"/>
  <c r="G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H183" i="3"/>
  <c r="G183" i="3"/>
  <c r="H182" i="3"/>
  <c r="G182" i="3"/>
  <c r="H181" i="3"/>
  <c r="G181" i="3"/>
  <c r="H180" i="3"/>
  <c r="G180" i="3"/>
  <c r="H179" i="3"/>
  <c r="G179" i="3"/>
  <c r="H178" i="3"/>
  <c r="G178" i="3"/>
  <c r="H177" i="3"/>
  <c r="G177" i="3"/>
  <c r="H176" i="3"/>
  <c r="G176" i="3"/>
  <c r="H175" i="3"/>
  <c r="G175" i="3"/>
  <c r="H174" i="3"/>
  <c r="G174" i="3"/>
  <c r="H173" i="3"/>
  <c r="G173" i="3"/>
  <c r="H172" i="3"/>
  <c r="G172" i="3"/>
  <c r="H171" i="3"/>
  <c r="G171" i="3"/>
  <c r="H170" i="3"/>
  <c r="G170" i="3"/>
  <c r="H169" i="3"/>
  <c r="G169" i="3"/>
  <c r="H168" i="3"/>
  <c r="G168" i="3"/>
  <c r="H167" i="3"/>
  <c r="G167" i="3"/>
  <c r="H166" i="3"/>
  <c r="G166" i="3"/>
  <c r="H165" i="3"/>
  <c r="G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G137" i="3"/>
  <c r="H136" i="3"/>
  <c r="G136" i="3"/>
  <c r="H135" i="3"/>
  <c r="G135" i="3"/>
  <c r="H134" i="3"/>
  <c r="G134" i="3"/>
  <c r="H133" i="3"/>
  <c r="G133" i="3"/>
  <c r="H132" i="3"/>
  <c r="G132" i="3"/>
  <c r="H131" i="3"/>
  <c r="G131" i="3"/>
  <c r="H130" i="3"/>
  <c r="G130" i="3"/>
  <c r="H129" i="3"/>
  <c r="G129" i="3"/>
  <c r="H128" i="3"/>
  <c r="G128" i="3"/>
  <c r="H127" i="3"/>
  <c r="G127" i="3"/>
  <c r="H126" i="3"/>
  <c r="G126" i="3"/>
  <c r="H125" i="3"/>
  <c r="G125" i="3"/>
  <c r="H124" i="3"/>
  <c r="G124" i="3"/>
  <c r="H123" i="3"/>
  <c r="G123" i="3"/>
  <c r="H122" i="3"/>
  <c r="G122" i="3"/>
  <c r="H121" i="3"/>
  <c r="G121" i="3"/>
  <c r="H120" i="3"/>
  <c r="G120" i="3"/>
  <c r="H119" i="3"/>
  <c r="G119" i="3"/>
  <c r="H118" i="3"/>
  <c r="G118" i="3"/>
  <c r="H117" i="3"/>
  <c r="G117" i="3"/>
  <c r="H116" i="3"/>
  <c r="G116" i="3"/>
  <c r="H115" i="3"/>
  <c r="G115" i="3"/>
  <c r="H114" i="3"/>
  <c r="G114" i="3"/>
  <c r="H113" i="3"/>
  <c r="G113" i="3"/>
  <c r="H112" i="3"/>
  <c r="G112" i="3"/>
  <c r="H111" i="3"/>
  <c r="G111" i="3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H93" i="3"/>
  <c r="G93" i="3"/>
  <c r="H92" i="3"/>
  <c r="G92" i="3"/>
  <c r="H91" i="3"/>
  <c r="G91" i="3"/>
  <c r="H90" i="3"/>
  <c r="G90" i="3"/>
  <c r="H89" i="3"/>
  <c r="G89" i="3"/>
  <c r="H88" i="3"/>
  <c r="G88" i="3"/>
  <c r="H87" i="3"/>
  <c r="G87" i="3"/>
  <c r="H86" i="3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H1" i="3"/>
  <c r="G1" i="3"/>
  <c r="C1" i="3"/>
  <c r="B1" i="3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1" i="2"/>
  <c r="G1" i="2"/>
  <c r="C1" i="2"/>
  <c r="B1" i="2"/>
  <c r="D16" i="1"/>
  <c r="C16" i="1"/>
  <c r="B16" i="1"/>
  <c r="D15" i="1"/>
  <c r="C15" i="1"/>
  <c r="B15" i="1"/>
  <c r="D14" i="1"/>
  <c r="C14" i="1"/>
  <c r="B14" i="1"/>
  <c r="D13" i="1"/>
  <c r="C13" i="1"/>
  <c r="B13" i="1"/>
  <c r="E9" i="1"/>
  <c r="C9" i="1"/>
  <c r="A9" i="1"/>
</calcChain>
</file>

<file path=xl/sharedStrings.xml><?xml version="1.0" encoding="utf-8"?>
<sst xmlns="http://schemas.openxmlformats.org/spreadsheetml/2006/main" count="123" uniqueCount="99">
  <si>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</si>
  <si>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</si>
  <si>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</si>
  <si>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</si>
  <si>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</si>
  <si>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</si>
  <si>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</si>
  <si>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</si>
  <si>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</si>
  <si>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</si>
  <si>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</si>
  <si>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</si>
  <si>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</si>
  <si>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</si>
  <si>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</si>
  <si>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</si>
  <si>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</si>
  <si>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</si>
  <si>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</si>
  <si>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</si>
  <si>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" DON MILANI "</t>
  </si>
  <si>
    <t>15040 TICINETO (AL) - Via Mameli, 28 - C.F. 91021480065 C.M. ALIC82200B</t>
  </si>
  <si>
    <t>2024</t>
  </si>
  <si>
    <t>610/PA del 31/12/2023</t>
  </si>
  <si>
    <t>FE0030/24 del 19/01/2024</t>
  </si>
  <si>
    <t>10 del 24/01/2024</t>
  </si>
  <si>
    <t>FPA 4/24 del 17/01/2024</t>
  </si>
  <si>
    <t>3 del 30/01/2024</t>
  </si>
  <si>
    <t>35 del 30/01/2024</t>
  </si>
  <si>
    <t>002-00021 del 01/02/2024</t>
  </si>
  <si>
    <t>2024/0000023/P1 del 31/01/2024</t>
  </si>
  <si>
    <t>76/2024/PA del 31/01/2024</t>
  </si>
  <si>
    <t>V3-2398 del 05/02/2024</t>
  </si>
  <si>
    <t>2/PA del 31/01/2024</t>
  </si>
  <si>
    <t>2024/0000046/P1 del 14/02/2024</t>
  </si>
  <si>
    <t>7X00711521 del 10/02/2024</t>
  </si>
  <si>
    <t>288/00 del 31/01/2024</t>
  </si>
  <si>
    <t>235 del 28/02/2024</t>
  </si>
  <si>
    <t>000003/24P del 29/02/2024</t>
  </si>
  <si>
    <t>6 del 26/02/2024</t>
  </si>
  <si>
    <t>2024/0000121/P1 del 13/03/2024</t>
  </si>
  <si>
    <t>1024062584 del 07/03/2024</t>
  </si>
  <si>
    <t>00416/24 del 19/03/2024</t>
  </si>
  <si>
    <t>90/PA del 20/03/2024</t>
  </si>
  <si>
    <t>33/PA del 25/03/2024</t>
  </si>
  <si>
    <t>4/PA del 14/03/2024</t>
  </si>
  <si>
    <t>110/PA del 31/03/2024</t>
  </si>
  <si>
    <t>125 del 05/04/2024</t>
  </si>
  <si>
    <t>FATTPA 5_24 del 08/04/2024</t>
  </si>
  <si>
    <t>FATTPA 6_24 del 08/04/2024</t>
  </si>
  <si>
    <t>5/PA del 04/04/2024</t>
  </si>
  <si>
    <t>7X01706451 del 11/04/2024</t>
  </si>
  <si>
    <t>V1000525 del 24/04/2024</t>
  </si>
  <si>
    <t>6/PA del 09/04/2024</t>
  </si>
  <si>
    <t>2/AGRI del 09/04/2024</t>
  </si>
  <si>
    <t>36/PA del 30/04/2024</t>
  </si>
  <si>
    <t>28/2024 del 03/05/2024</t>
  </si>
  <si>
    <t>11/PA del 15/05/2024</t>
  </si>
  <si>
    <t>10/PA del 13/05/2024</t>
  </si>
  <si>
    <t>18/001 del 22/05/2024</t>
  </si>
  <si>
    <t>74 FVPA del 18/05/2024</t>
  </si>
  <si>
    <t>9/PA del 09/05/2024</t>
  </si>
  <si>
    <t>TK127 del 09/05/2024</t>
  </si>
  <si>
    <t>TK128 del 10/05/2024</t>
  </si>
  <si>
    <t>FPA 9/24 del 10/05/2024</t>
  </si>
  <si>
    <t>370/PA del 24/05/2024</t>
  </si>
  <si>
    <t>4594/FVIAC del 03/06/2024</t>
  </si>
  <si>
    <t>97/PA del 10/06/2024</t>
  </si>
  <si>
    <t>52/PA del 05/06/2024</t>
  </si>
  <si>
    <t>1024150008 del 11/06/2024</t>
  </si>
  <si>
    <t>233/PA del 30/06/2024</t>
  </si>
  <si>
    <t>1624021498 del 04/07/2024</t>
  </si>
  <si>
    <t>1624021499 del 04/07/2024</t>
  </si>
  <si>
    <t>FPA 1/24 del 30/07/2024</t>
  </si>
  <si>
    <t>FATTPA 8_24 del 03/08/2024</t>
  </si>
  <si>
    <t>FPA 2/24 del 30/07/2024</t>
  </si>
  <si>
    <t>1162 del 25/07/2024</t>
  </si>
  <si>
    <t>1/PA-2024 del 08/08/2024</t>
  </si>
  <si>
    <t>172/P del 30/08/2024</t>
  </si>
  <si>
    <t>75 del 11/09/2024</t>
  </si>
  <si>
    <t>517/PA del 28/06/2024</t>
  </si>
  <si>
    <t>V3-17483 del 30/09/2024</t>
  </si>
  <si>
    <t>15/PA del 30/09/2024</t>
  </si>
  <si>
    <t>352/PA del 30/09/2024</t>
  </si>
  <si>
    <t>0/1210 del 16/10/2024</t>
  </si>
  <si>
    <t>19 del 18/10/2024</t>
  </si>
  <si>
    <t>1755 del 07/11/2024</t>
  </si>
  <si>
    <t>139/PA del 29/10/2024</t>
  </si>
  <si>
    <t>V3-19323 del 28/10/2024</t>
  </si>
  <si>
    <t>72/9 del 12/11/2024</t>
  </si>
  <si>
    <t>2/38 del 13/11/2024</t>
  </si>
  <si>
    <t>V3-22115 del 25/11/2024</t>
  </si>
  <si>
    <t>U1230000027716 del 05/12/2024</t>
  </si>
  <si>
    <t>U1230000027715 del 05/12/2024</t>
  </si>
  <si>
    <t>1099 del 10/12/2024</t>
  </si>
  <si>
    <t>000176PA del 30/11/2024</t>
  </si>
  <si>
    <t>1624045029 del 17/12/2024</t>
  </si>
  <si>
    <t>1978 del 18/12/2024</t>
  </si>
  <si>
    <t>1977 del 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</si>
</sst>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2" fontId="0" fillId="0" borderId="0" xfId="0" applyNumberFormat="1"/>
    <xf numFmtId="14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C9" sqref="C9:D9"/>
    </sheetView>
  </sheetViews>
  <sheetFormatPr defaultColWidth="9.140625"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 x14ac:dyDescent="0.25">
      <c r="A1" s="2"/>
    </row>
    <row r="2" spans="1:9" ht="15.95" customHeight="1" x14ac:dyDescent="0.3">
      <c r="B2" s="3" t="s">
        <v>20</v>
      </c>
    </row>
    <row r="3" spans="1:9" ht="12.75" customHeight="1" x14ac:dyDescent="0.25">
      <c r="B3" t="s">
        <v>21</v>
      </c>
    </row>
    <row r="4" spans="1:9" ht="15.75" thickBot="1" x14ac:dyDescent="0.3"/>
    <row r="5" spans="1:9" ht="18" customHeight="1" thickBot="1" x14ac:dyDescent="0.4">
      <c r="B5" s="6" t="s">
        <v>17</v>
      </c>
      <c r="F5" s="15" t="s">
        <v>22</v>
      </c>
    </row>
    <row r="7" spans="1:9" s="17" customFormat="1" ht="24.95" customHeight="1" x14ac:dyDescent="0.35">
      <c r="A7" s="33" t="s">
        <v>1</v>
      </c>
      <c r="B7" s="34"/>
      <c r="C7" s="34"/>
      <c r="D7" s="34"/>
      <c r="E7" s="34"/>
      <c r="F7" s="35"/>
    </row>
    <row r="8" spans="1:9" ht="30.75" customHeight="1" x14ac:dyDescent="0.25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9" ht="29.25" customHeight="1" thickBot="1" x14ac:dyDescent="0.3">
      <c r="A9" s="36">
        <f>SUM(B13:B16)</f>
        <v>76</v>
      </c>
      <c r="B9" s="32"/>
      <c r="C9" s="31">
        <f>SUM(C13:C16)</f>
        <v>113051.29999999999</v>
      </c>
      <c r="D9" s="32"/>
      <c r="E9" s="37">
        <f>('Trimestre 1'!H1+'Trimestre 2'!H1+'Trimestre 3'!H1+'Trimestre 4'!H1)/C9</f>
        <v>-12.52778924258279</v>
      </c>
      <c r="F9" s="38"/>
    </row>
    <row r="10" spans="1:9" ht="20.100000000000001" customHeight="1" thickBot="1" x14ac:dyDescent="0.3">
      <c r="A10" s="18"/>
      <c r="B10" s="18"/>
      <c r="C10" s="19"/>
      <c r="D10" s="18"/>
      <c r="E10" s="20"/>
      <c r="F10" s="27"/>
    </row>
    <row r="11" spans="1:9" s="17" customFormat="1" ht="24.95" customHeight="1" x14ac:dyDescent="0.35">
      <c r="A11" s="39" t="s">
        <v>2</v>
      </c>
      <c r="B11" s="40"/>
      <c r="C11" s="40"/>
      <c r="D11" s="40"/>
      <c r="E11" s="40"/>
      <c r="F11" s="41"/>
    </row>
    <row r="12" spans="1:9" ht="46.5" customHeight="1" x14ac:dyDescent="0.25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 x14ac:dyDescent="0.25">
      <c r="A13" s="25" t="s">
        <v>13</v>
      </c>
      <c r="B13" s="14">
        <f>'Trimestre 1'!C1</f>
        <v>23</v>
      </c>
      <c r="C13" s="26">
        <f>'Trimestre 1'!B1</f>
        <v>40786.719999999994</v>
      </c>
      <c r="D13" s="26">
        <f>'Trimestre 1'!G1</f>
        <v>-25.081636866117204</v>
      </c>
      <c r="E13" s="26">
        <v>35948.519999999997</v>
      </c>
      <c r="F13" s="30">
        <v>3</v>
      </c>
      <c r="G13" s="4"/>
      <c r="H13" s="5"/>
      <c r="I13" s="5"/>
    </row>
    <row r="14" spans="1:9" ht="22.5" customHeight="1" x14ac:dyDescent="0.25">
      <c r="A14" s="25" t="s">
        <v>14</v>
      </c>
      <c r="B14" s="14">
        <f>'Trimestre 2'!C1</f>
        <v>24</v>
      </c>
      <c r="C14" s="26">
        <f>'Trimestre 2'!B1</f>
        <v>16357.14</v>
      </c>
      <c r="D14" s="26">
        <f>'Trimestre 2'!G1</f>
        <v>-23.443347675693918</v>
      </c>
      <c r="E14" s="26">
        <v>34274.68</v>
      </c>
      <c r="F14" s="30">
        <v>3</v>
      </c>
    </row>
    <row r="15" spans="1:9" ht="22.5" customHeight="1" x14ac:dyDescent="0.25">
      <c r="A15" s="25" t="s">
        <v>15</v>
      </c>
      <c r="B15" s="14">
        <f>'Trimestre 3'!C1</f>
        <v>9</v>
      </c>
      <c r="C15" s="26">
        <f>'Trimestre 3'!B1</f>
        <v>23230.16</v>
      </c>
      <c r="D15" s="26">
        <f>'Trimestre 3'!G1</f>
        <v>-19.309149829359765</v>
      </c>
      <c r="E15" s="26">
        <v>23180</v>
      </c>
      <c r="F15" s="30">
        <v>2</v>
      </c>
    </row>
    <row r="16" spans="1:9" ht="21.75" customHeight="1" x14ac:dyDescent="0.25">
      <c r="A16" s="25" t="s">
        <v>16</v>
      </c>
      <c r="B16" s="14">
        <f>'Trimestre 4'!C1</f>
        <v>20</v>
      </c>
      <c r="C16" s="26">
        <f>'Trimestre 4'!B1</f>
        <v>32677.279999999999</v>
      </c>
      <c r="D16" s="26">
        <f>'Trimestre 4'!G1</f>
        <v>13.426319448864776</v>
      </c>
      <c r="E16" s="26">
        <v>0</v>
      </c>
      <c r="F16" s="30">
        <v>0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40786.719999999994</v>
      </c>
      <c r="C1">
        <f>COUNTA(A4:A203)</f>
        <v>23</v>
      </c>
      <c r="G1" s="13">
        <f>IF(B1&lt;&gt;0,H1/B1,0)</f>
        <v>-25.081636866117204</v>
      </c>
      <c r="H1" s="12">
        <f>SUM(H4:H195)</f>
        <v>-1022997.7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23</v>
      </c>
      <c r="B4" s="9">
        <v>678</v>
      </c>
      <c r="C4" s="10">
        <v>45338</v>
      </c>
      <c r="D4" s="10">
        <v>45320</v>
      </c>
      <c r="E4" s="10"/>
      <c r="F4" s="10"/>
      <c r="G4" s="1">
        <f>D4-C4-(F4-E4)</f>
        <v>-18</v>
      </c>
      <c r="H4" s="9">
        <f>B4*G4</f>
        <v>-12204</v>
      </c>
    </row>
    <row r="5" spans="1:8" x14ac:dyDescent="0.25">
      <c r="A5" s="16" t="s">
        <v>24</v>
      </c>
      <c r="B5" s="9">
        <v>698.18</v>
      </c>
      <c r="C5" s="10">
        <v>45344</v>
      </c>
      <c r="D5" s="10">
        <v>45320</v>
      </c>
      <c r="E5" s="10"/>
      <c r="F5" s="10"/>
      <c r="G5" s="1">
        <f t="shared" ref="G5:G68" si="0">D5-C5-(F5-E5)</f>
        <v>-24</v>
      </c>
      <c r="H5" s="9">
        <f t="shared" ref="H5:H68" si="1">B5*G5</f>
        <v>-16756.32</v>
      </c>
    </row>
    <row r="6" spans="1:8" x14ac:dyDescent="0.25">
      <c r="A6" s="16" t="s">
        <v>25</v>
      </c>
      <c r="B6" s="9">
        <v>120</v>
      </c>
      <c r="C6" s="10">
        <v>45347</v>
      </c>
      <c r="D6" s="10">
        <v>45320</v>
      </c>
      <c r="E6" s="10"/>
      <c r="F6" s="10"/>
      <c r="G6" s="1">
        <f t="shared" si="0"/>
        <v>-27</v>
      </c>
      <c r="H6" s="9">
        <f t="shared" si="1"/>
        <v>-3240</v>
      </c>
    </row>
    <row r="7" spans="1:8" x14ac:dyDescent="0.25">
      <c r="A7" s="16" t="s">
        <v>26</v>
      </c>
      <c r="B7" s="9">
        <v>845</v>
      </c>
      <c r="C7" s="10">
        <v>45343</v>
      </c>
      <c r="D7" s="10">
        <v>45320</v>
      </c>
      <c r="E7" s="10"/>
      <c r="F7" s="10"/>
      <c r="G7" s="1">
        <f t="shared" si="0"/>
        <v>-23</v>
      </c>
      <c r="H7" s="9">
        <f t="shared" si="1"/>
        <v>-19435</v>
      </c>
    </row>
    <row r="8" spans="1:8" x14ac:dyDescent="0.25">
      <c r="A8" s="16" t="s">
        <v>27</v>
      </c>
      <c r="B8" s="9">
        <v>1185</v>
      </c>
      <c r="C8" s="10">
        <v>45352</v>
      </c>
      <c r="D8" s="10">
        <v>45324</v>
      </c>
      <c r="E8" s="10"/>
      <c r="F8" s="10"/>
      <c r="G8" s="1">
        <f t="shared" si="0"/>
        <v>-28</v>
      </c>
      <c r="H8" s="9">
        <f t="shared" si="1"/>
        <v>-33180</v>
      </c>
    </row>
    <row r="9" spans="1:8" x14ac:dyDescent="0.25">
      <c r="A9" s="16" t="s">
        <v>28</v>
      </c>
      <c r="B9" s="9">
        <v>280.8</v>
      </c>
      <c r="C9" s="10">
        <v>45352</v>
      </c>
      <c r="D9" s="10">
        <v>45324</v>
      </c>
      <c r="E9" s="10"/>
      <c r="F9" s="10"/>
      <c r="G9" s="1">
        <f t="shared" si="0"/>
        <v>-28</v>
      </c>
      <c r="H9" s="9">
        <f t="shared" si="1"/>
        <v>-7862.4</v>
      </c>
    </row>
    <row r="10" spans="1:8" x14ac:dyDescent="0.25">
      <c r="A10" s="16" t="s">
        <v>29</v>
      </c>
      <c r="B10" s="9">
        <v>177</v>
      </c>
      <c r="C10" s="10">
        <v>45354</v>
      </c>
      <c r="D10" s="10">
        <v>45324</v>
      </c>
      <c r="E10" s="10"/>
      <c r="F10" s="10"/>
      <c r="G10" s="1">
        <f t="shared" si="0"/>
        <v>-30</v>
      </c>
      <c r="H10" s="9">
        <f t="shared" si="1"/>
        <v>-5310</v>
      </c>
    </row>
    <row r="11" spans="1:8" x14ac:dyDescent="0.25">
      <c r="A11" s="16" t="s">
        <v>30</v>
      </c>
      <c r="B11" s="9">
        <v>9500</v>
      </c>
      <c r="C11" s="10">
        <v>45354</v>
      </c>
      <c r="D11" s="10">
        <v>45324</v>
      </c>
      <c r="E11" s="10"/>
      <c r="F11" s="10"/>
      <c r="G11" s="1">
        <f t="shared" si="0"/>
        <v>-30</v>
      </c>
      <c r="H11" s="9">
        <f t="shared" si="1"/>
        <v>-285000</v>
      </c>
    </row>
    <row r="12" spans="1:8" x14ac:dyDescent="0.25">
      <c r="A12" s="16" t="s">
        <v>31</v>
      </c>
      <c r="B12" s="9">
        <v>1000</v>
      </c>
      <c r="C12" s="10">
        <v>45358</v>
      </c>
      <c r="D12" s="10">
        <v>45328</v>
      </c>
      <c r="E12" s="10"/>
      <c r="F12" s="10"/>
      <c r="G12" s="1">
        <f t="shared" si="0"/>
        <v>-30</v>
      </c>
      <c r="H12" s="9">
        <f t="shared" si="1"/>
        <v>-30000</v>
      </c>
    </row>
    <row r="13" spans="1:8" x14ac:dyDescent="0.25">
      <c r="A13" s="16" t="s">
        <v>32</v>
      </c>
      <c r="B13" s="9">
        <v>65.5</v>
      </c>
      <c r="C13" s="10">
        <v>45364</v>
      </c>
      <c r="D13" s="10">
        <v>45345</v>
      </c>
      <c r="E13" s="10"/>
      <c r="F13" s="10"/>
      <c r="G13" s="1">
        <f t="shared" si="0"/>
        <v>-19</v>
      </c>
      <c r="H13" s="9">
        <f t="shared" si="1"/>
        <v>-1244.5</v>
      </c>
    </row>
    <row r="14" spans="1:8" x14ac:dyDescent="0.25">
      <c r="A14" s="16" t="s">
        <v>33</v>
      </c>
      <c r="B14" s="9">
        <v>1000</v>
      </c>
      <c r="C14" s="10">
        <v>45366</v>
      </c>
      <c r="D14" s="10">
        <v>45345</v>
      </c>
      <c r="E14" s="10"/>
      <c r="F14" s="10"/>
      <c r="G14" s="1">
        <f t="shared" si="0"/>
        <v>-21</v>
      </c>
      <c r="H14" s="9">
        <f t="shared" si="1"/>
        <v>-21000</v>
      </c>
    </row>
    <row r="15" spans="1:8" x14ac:dyDescent="0.25">
      <c r="A15" s="16" t="s">
        <v>34</v>
      </c>
      <c r="B15" s="9">
        <v>9500</v>
      </c>
      <c r="C15" s="10">
        <v>45367</v>
      </c>
      <c r="D15" s="10">
        <v>45345</v>
      </c>
      <c r="E15" s="10"/>
      <c r="F15" s="10"/>
      <c r="G15" s="1">
        <f t="shared" si="0"/>
        <v>-22</v>
      </c>
      <c r="H15" s="9">
        <f t="shared" si="1"/>
        <v>-209000</v>
      </c>
    </row>
    <row r="16" spans="1:8" x14ac:dyDescent="0.25">
      <c r="A16" s="16" t="s">
        <v>35</v>
      </c>
      <c r="B16" s="9">
        <v>2.94</v>
      </c>
      <c r="C16" s="10">
        <v>45366</v>
      </c>
      <c r="D16" s="10">
        <v>45345</v>
      </c>
      <c r="E16" s="10"/>
      <c r="F16" s="10"/>
      <c r="G16" s="1">
        <f t="shared" si="0"/>
        <v>-21</v>
      </c>
      <c r="H16" s="9">
        <f t="shared" si="1"/>
        <v>-61.74</v>
      </c>
    </row>
    <row r="17" spans="1:8" x14ac:dyDescent="0.25">
      <c r="A17" s="16" t="s">
        <v>36</v>
      </c>
      <c r="B17" s="9">
        <v>2650</v>
      </c>
      <c r="C17" s="10">
        <v>45361</v>
      </c>
      <c r="D17" s="10">
        <v>45345</v>
      </c>
      <c r="E17" s="10"/>
      <c r="F17" s="10"/>
      <c r="G17" s="1">
        <f t="shared" si="0"/>
        <v>-16</v>
      </c>
      <c r="H17" s="9">
        <f t="shared" si="1"/>
        <v>-42400</v>
      </c>
    </row>
    <row r="18" spans="1:8" x14ac:dyDescent="0.25">
      <c r="A18" s="16" t="s">
        <v>37</v>
      </c>
      <c r="B18" s="9">
        <v>101.5</v>
      </c>
      <c r="C18" s="10">
        <v>45381</v>
      </c>
      <c r="D18" s="10">
        <v>45358</v>
      </c>
      <c r="E18" s="10"/>
      <c r="F18" s="10"/>
      <c r="G18" s="1">
        <f t="shared" si="0"/>
        <v>-23</v>
      </c>
      <c r="H18" s="9">
        <f t="shared" si="1"/>
        <v>-2334.5</v>
      </c>
    </row>
    <row r="19" spans="1:8" x14ac:dyDescent="0.25">
      <c r="A19" s="16" t="s">
        <v>38</v>
      </c>
      <c r="B19" s="9">
        <v>57.64</v>
      </c>
      <c r="C19" s="10">
        <v>45385</v>
      </c>
      <c r="D19" s="10">
        <v>45358</v>
      </c>
      <c r="E19" s="10"/>
      <c r="F19" s="10"/>
      <c r="G19" s="1">
        <f t="shared" si="0"/>
        <v>-27</v>
      </c>
      <c r="H19" s="9">
        <f t="shared" si="1"/>
        <v>-1556.28</v>
      </c>
    </row>
    <row r="20" spans="1:8" x14ac:dyDescent="0.25">
      <c r="A20" s="16" t="s">
        <v>39</v>
      </c>
      <c r="B20" s="9">
        <v>200</v>
      </c>
      <c r="C20" s="10">
        <v>45380</v>
      </c>
      <c r="D20" s="10">
        <v>45358</v>
      </c>
      <c r="E20" s="10"/>
      <c r="F20" s="10"/>
      <c r="G20" s="1">
        <f t="shared" si="0"/>
        <v>-22</v>
      </c>
      <c r="H20" s="9">
        <f t="shared" si="1"/>
        <v>-4400</v>
      </c>
    </row>
    <row r="21" spans="1:8" x14ac:dyDescent="0.25">
      <c r="A21" s="16" t="s">
        <v>40</v>
      </c>
      <c r="B21" s="9">
        <v>10240</v>
      </c>
      <c r="C21" s="10">
        <v>45395</v>
      </c>
      <c r="D21" s="10">
        <v>45370</v>
      </c>
      <c r="E21" s="10"/>
      <c r="F21" s="10"/>
      <c r="G21" s="1">
        <f t="shared" si="0"/>
        <v>-25</v>
      </c>
      <c r="H21" s="9">
        <f t="shared" si="1"/>
        <v>-256000</v>
      </c>
    </row>
    <row r="22" spans="1:8" x14ac:dyDescent="0.25">
      <c r="A22" s="16" t="s">
        <v>41</v>
      </c>
      <c r="B22" s="9">
        <v>38.25</v>
      </c>
      <c r="C22" s="10">
        <v>45389</v>
      </c>
      <c r="D22" s="10">
        <v>45370</v>
      </c>
      <c r="E22" s="10"/>
      <c r="F22" s="10"/>
      <c r="G22" s="1">
        <f t="shared" si="0"/>
        <v>-19</v>
      </c>
      <c r="H22" s="9">
        <f t="shared" si="1"/>
        <v>-726.75</v>
      </c>
    </row>
    <row r="23" spans="1:8" x14ac:dyDescent="0.25">
      <c r="A23" s="16" t="s">
        <v>42</v>
      </c>
      <c r="B23" s="9">
        <v>80</v>
      </c>
      <c r="C23" s="10">
        <v>45401</v>
      </c>
      <c r="D23" s="10">
        <v>45373</v>
      </c>
      <c r="E23" s="10"/>
      <c r="F23" s="10"/>
      <c r="G23" s="1">
        <f t="shared" si="0"/>
        <v>-28</v>
      </c>
      <c r="H23" s="9">
        <f t="shared" si="1"/>
        <v>-2240</v>
      </c>
    </row>
    <row r="24" spans="1:8" x14ac:dyDescent="0.25">
      <c r="A24" s="16" t="s">
        <v>43</v>
      </c>
      <c r="B24" s="9">
        <v>1181.82</v>
      </c>
      <c r="C24" s="10">
        <v>45403</v>
      </c>
      <c r="D24" s="10">
        <v>45373</v>
      </c>
      <c r="E24" s="10"/>
      <c r="F24" s="10"/>
      <c r="G24" s="1">
        <f t="shared" si="0"/>
        <v>-30</v>
      </c>
      <c r="H24" s="9">
        <f t="shared" si="1"/>
        <v>-35454.6</v>
      </c>
    </row>
    <row r="25" spans="1:8" x14ac:dyDescent="0.25">
      <c r="A25" s="16" t="s">
        <v>44</v>
      </c>
      <c r="B25" s="9">
        <v>776</v>
      </c>
      <c r="C25" s="10">
        <v>45407</v>
      </c>
      <c r="D25" s="10">
        <v>45379</v>
      </c>
      <c r="E25" s="10"/>
      <c r="F25" s="10"/>
      <c r="G25" s="1">
        <f t="shared" si="0"/>
        <v>-28</v>
      </c>
      <c r="H25" s="9">
        <f t="shared" si="1"/>
        <v>-21728</v>
      </c>
    </row>
    <row r="26" spans="1:8" x14ac:dyDescent="0.25">
      <c r="A26" s="16" t="s">
        <v>45</v>
      </c>
      <c r="B26" s="9">
        <v>409.09</v>
      </c>
      <c r="C26" s="10">
        <v>45408</v>
      </c>
      <c r="D26" s="10">
        <v>45379</v>
      </c>
      <c r="E26" s="10"/>
      <c r="F26" s="10"/>
      <c r="G26" s="1">
        <f t="shared" si="0"/>
        <v>-29</v>
      </c>
      <c r="H26" s="9">
        <f t="shared" si="1"/>
        <v>-11863.61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16357.14</v>
      </c>
      <c r="C1">
        <f>COUNTA(A4:A203)</f>
        <v>24</v>
      </c>
      <c r="G1" s="13">
        <f>IF(B1&lt;&gt;0,H1/B1,0)</f>
        <v>-23.443347675693918</v>
      </c>
      <c r="H1" s="12">
        <f>SUM(H4:H195)</f>
        <v>-383466.12000000005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46</v>
      </c>
      <c r="B4" s="9">
        <v>632.55999999999995</v>
      </c>
      <c r="C4" s="10">
        <v>45415</v>
      </c>
      <c r="D4" s="10">
        <v>45393</v>
      </c>
      <c r="E4" s="10"/>
      <c r="F4" s="10"/>
      <c r="G4" s="1">
        <f>D4-C4-(F4-E4)</f>
        <v>-22</v>
      </c>
      <c r="H4" s="9">
        <f>B4*G4</f>
        <v>-13916.32</v>
      </c>
    </row>
    <row r="5" spans="1:8" x14ac:dyDescent="0.25">
      <c r="A5" s="16" t="s">
        <v>47</v>
      </c>
      <c r="B5" s="9">
        <v>850</v>
      </c>
      <c r="C5" s="10">
        <v>45420</v>
      </c>
      <c r="D5" s="10">
        <v>45393</v>
      </c>
      <c r="E5" s="10"/>
      <c r="F5" s="10"/>
      <c r="G5" s="1">
        <f t="shared" ref="G5:G68" si="0">D5-C5-(F5-E5)</f>
        <v>-27</v>
      </c>
      <c r="H5" s="9">
        <f t="shared" ref="H5:H68" si="1">B5*G5</f>
        <v>-22950</v>
      </c>
    </row>
    <row r="6" spans="1:8" x14ac:dyDescent="0.25">
      <c r="A6" s="16" t="s">
        <v>48</v>
      </c>
      <c r="B6" s="9">
        <v>855.04</v>
      </c>
      <c r="C6" s="10">
        <v>45421</v>
      </c>
      <c r="D6" s="10">
        <v>45393</v>
      </c>
      <c r="E6" s="10"/>
      <c r="F6" s="10"/>
      <c r="G6" s="1">
        <f t="shared" si="0"/>
        <v>-28</v>
      </c>
      <c r="H6" s="9">
        <f t="shared" si="1"/>
        <v>-23941.119999999999</v>
      </c>
    </row>
    <row r="7" spans="1:8" x14ac:dyDescent="0.25">
      <c r="A7" s="16" t="s">
        <v>49</v>
      </c>
      <c r="B7" s="9">
        <v>3206.4</v>
      </c>
      <c r="C7" s="10">
        <v>45421</v>
      </c>
      <c r="D7" s="10">
        <v>45393</v>
      </c>
      <c r="E7" s="10"/>
      <c r="F7" s="10"/>
      <c r="G7" s="1">
        <f t="shared" si="0"/>
        <v>-28</v>
      </c>
      <c r="H7" s="9">
        <f t="shared" si="1"/>
        <v>-89779.199999999997</v>
      </c>
    </row>
    <row r="8" spans="1:8" x14ac:dyDescent="0.25">
      <c r="A8" s="16" t="s">
        <v>50</v>
      </c>
      <c r="B8" s="9">
        <v>500</v>
      </c>
      <c r="C8" s="10">
        <v>45420</v>
      </c>
      <c r="D8" s="10">
        <v>45393</v>
      </c>
      <c r="E8" s="10"/>
      <c r="F8" s="10"/>
      <c r="G8" s="1">
        <f t="shared" si="0"/>
        <v>-27</v>
      </c>
      <c r="H8" s="9">
        <f t="shared" si="1"/>
        <v>-13500</v>
      </c>
    </row>
    <row r="9" spans="1:8" x14ac:dyDescent="0.25">
      <c r="A9" s="16" t="s">
        <v>51</v>
      </c>
      <c r="B9" s="9">
        <v>2.23</v>
      </c>
      <c r="C9" s="10">
        <v>45429</v>
      </c>
      <c r="D9" s="10">
        <v>45401</v>
      </c>
      <c r="E9" s="10"/>
      <c r="F9" s="10"/>
      <c r="G9" s="1">
        <f t="shared" si="0"/>
        <v>-28</v>
      </c>
      <c r="H9" s="9">
        <f t="shared" si="1"/>
        <v>-62.44</v>
      </c>
    </row>
    <row r="10" spans="1:8" x14ac:dyDescent="0.25">
      <c r="A10" s="16" t="s">
        <v>52</v>
      </c>
      <c r="B10" s="9">
        <v>20.49</v>
      </c>
      <c r="C10" s="10">
        <v>45442</v>
      </c>
      <c r="D10" s="10">
        <v>45421</v>
      </c>
      <c r="E10" s="10"/>
      <c r="F10" s="10"/>
      <c r="G10" s="1">
        <f t="shared" si="0"/>
        <v>-21</v>
      </c>
      <c r="H10" s="9">
        <f t="shared" si="1"/>
        <v>-430.29</v>
      </c>
    </row>
    <row r="11" spans="1:8" x14ac:dyDescent="0.25">
      <c r="A11" s="16" t="s">
        <v>53</v>
      </c>
      <c r="B11" s="9">
        <v>409.09</v>
      </c>
      <c r="C11" s="10">
        <v>45435</v>
      </c>
      <c r="D11" s="10">
        <v>45421</v>
      </c>
      <c r="E11" s="10"/>
      <c r="F11" s="10"/>
      <c r="G11" s="1">
        <f t="shared" si="0"/>
        <v>-14</v>
      </c>
      <c r="H11" s="9">
        <f t="shared" si="1"/>
        <v>-5727.26</v>
      </c>
    </row>
    <row r="12" spans="1:8" x14ac:dyDescent="0.25">
      <c r="A12" s="16" t="s">
        <v>54</v>
      </c>
      <c r="B12" s="9">
        <v>340</v>
      </c>
      <c r="C12" s="10">
        <v>45436</v>
      </c>
      <c r="D12" s="10">
        <v>45421</v>
      </c>
      <c r="E12" s="10"/>
      <c r="F12" s="10"/>
      <c r="G12" s="1">
        <f t="shared" si="0"/>
        <v>-15</v>
      </c>
      <c r="H12" s="9">
        <f t="shared" si="1"/>
        <v>-5100</v>
      </c>
    </row>
    <row r="13" spans="1:8" x14ac:dyDescent="0.25">
      <c r="A13" s="16" t="s">
        <v>55</v>
      </c>
      <c r="B13" s="9">
        <v>1236</v>
      </c>
      <c r="C13" s="10">
        <v>45444</v>
      </c>
      <c r="D13" s="10">
        <v>45421</v>
      </c>
      <c r="E13" s="10"/>
      <c r="F13" s="10"/>
      <c r="G13" s="1">
        <f t="shared" si="0"/>
        <v>-23</v>
      </c>
      <c r="H13" s="9">
        <f t="shared" si="1"/>
        <v>-28428</v>
      </c>
    </row>
    <row r="14" spans="1:8" x14ac:dyDescent="0.25">
      <c r="A14" s="16" t="s">
        <v>56</v>
      </c>
      <c r="B14" s="9">
        <v>80</v>
      </c>
      <c r="C14" s="10">
        <v>45449</v>
      </c>
      <c r="D14" s="10">
        <v>45421</v>
      </c>
      <c r="E14" s="10"/>
      <c r="F14" s="10"/>
      <c r="G14" s="1">
        <f t="shared" si="0"/>
        <v>-28</v>
      </c>
      <c r="H14" s="9">
        <f t="shared" si="1"/>
        <v>-2240</v>
      </c>
    </row>
    <row r="15" spans="1:8" x14ac:dyDescent="0.25">
      <c r="A15" s="16" t="s">
        <v>57</v>
      </c>
      <c r="B15" s="9">
        <v>409.09</v>
      </c>
      <c r="C15" s="10">
        <v>45464</v>
      </c>
      <c r="D15" s="10">
        <v>45440</v>
      </c>
      <c r="E15" s="10"/>
      <c r="F15" s="10"/>
      <c r="G15" s="1">
        <f t="shared" si="0"/>
        <v>-24</v>
      </c>
      <c r="H15" s="9">
        <f t="shared" si="1"/>
        <v>-9818.16</v>
      </c>
    </row>
    <row r="16" spans="1:8" x14ac:dyDescent="0.25">
      <c r="A16" s="16" t="s">
        <v>58</v>
      </c>
      <c r="B16" s="9">
        <v>1272.73</v>
      </c>
      <c r="C16" s="10">
        <v>45464</v>
      </c>
      <c r="D16" s="10">
        <v>45440</v>
      </c>
      <c r="E16" s="10"/>
      <c r="F16" s="10"/>
      <c r="G16" s="1">
        <f t="shared" si="0"/>
        <v>-24</v>
      </c>
      <c r="H16" s="9">
        <f t="shared" si="1"/>
        <v>-30545.52</v>
      </c>
    </row>
    <row r="17" spans="1:8" x14ac:dyDescent="0.25">
      <c r="A17" s="16" t="s">
        <v>59</v>
      </c>
      <c r="B17" s="9">
        <v>420</v>
      </c>
      <c r="C17" s="10">
        <v>45465</v>
      </c>
      <c r="D17" s="10">
        <v>45440</v>
      </c>
      <c r="E17" s="10"/>
      <c r="F17" s="10"/>
      <c r="G17" s="1">
        <f t="shared" si="0"/>
        <v>-25</v>
      </c>
      <c r="H17" s="9">
        <f t="shared" si="1"/>
        <v>-10500</v>
      </c>
    </row>
    <row r="18" spans="1:8" x14ac:dyDescent="0.25">
      <c r="A18" s="16" t="s">
        <v>60</v>
      </c>
      <c r="B18" s="9">
        <v>600</v>
      </c>
      <c r="C18" s="10">
        <v>45463</v>
      </c>
      <c r="D18" s="10">
        <v>45440</v>
      </c>
      <c r="E18" s="10"/>
      <c r="F18" s="10"/>
      <c r="G18" s="1">
        <f t="shared" si="0"/>
        <v>-23</v>
      </c>
      <c r="H18" s="9">
        <f t="shared" si="1"/>
        <v>-13800</v>
      </c>
    </row>
    <row r="19" spans="1:8" x14ac:dyDescent="0.25">
      <c r="A19" s="16" t="s">
        <v>61</v>
      </c>
      <c r="B19" s="9">
        <v>1272.73</v>
      </c>
      <c r="C19" s="10">
        <v>45459</v>
      </c>
      <c r="D19" s="10">
        <v>45440</v>
      </c>
      <c r="E19" s="10"/>
      <c r="F19" s="10"/>
      <c r="G19" s="1">
        <f t="shared" si="0"/>
        <v>-19</v>
      </c>
      <c r="H19" s="9">
        <f t="shared" si="1"/>
        <v>-24181.87</v>
      </c>
    </row>
    <row r="20" spans="1:8" x14ac:dyDescent="0.25">
      <c r="A20" s="16" t="s">
        <v>62</v>
      </c>
      <c r="B20" s="9">
        <v>210</v>
      </c>
      <c r="C20" s="10">
        <v>45452</v>
      </c>
      <c r="D20" s="10">
        <v>45440</v>
      </c>
      <c r="E20" s="10"/>
      <c r="F20" s="10"/>
      <c r="G20" s="1">
        <f t="shared" si="0"/>
        <v>-12</v>
      </c>
      <c r="H20" s="9">
        <f t="shared" si="1"/>
        <v>-2520</v>
      </c>
    </row>
    <row r="21" spans="1:8" x14ac:dyDescent="0.25">
      <c r="A21" s="16" t="s">
        <v>63</v>
      </c>
      <c r="B21" s="9">
        <v>280</v>
      </c>
      <c r="C21" s="10">
        <v>45455</v>
      </c>
      <c r="D21" s="10">
        <v>45440</v>
      </c>
      <c r="E21" s="10"/>
      <c r="F21" s="10"/>
      <c r="G21" s="1">
        <f t="shared" si="0"/>
        <v>-15</v>
      </c>
      <c r="H21" s="9">
        <f t="shared" si="1"/>
        <v>-4200</v>
      </c>
    </row>
    <row r="22" spans="1:8" x14ac:dyDescent="0.25">
      <c r="A22" s="16" t="s">
        <v>64</v>
      </c>
      <c r="B22" s="9">
        <v>1008</v>
      </c>
      <c r="C22" s="10">
        <v>45455</v>
      </c>
      <c r="D22" s="10">
        <v>45440</v>
      </c>
      <c r="E22" s="10"/>
      <c r="F22" s="10"/>
      <c r="G22" s="1">
        <f t="shared" si="0"/>
        <v>-15</v>
      </c>
      <c r="H22" s="9">
        <f t="shared" si="1"/>
        <v>-15120</v>
      </c>
    </row>
    <row r="23" spans="1:8" x14ac:dyDescent="0.25">
      <c r="A23" s="16" t="s">
        <v>65</v>
      </c>
      <c r="B23" s="9">
        <v>1372</v>
      </c>
      <c r="C23" s="10">
        <v>45470</v>
      </c>
      <c r="D23" s="10">
        <v>45440</v>
      </c>
      <c r="E23" s="10"/>
      <c r="F23" s="10"/>
      <c r="G23" s="1">
        <f t="shared" si="0"/>
        <v>-30</v>
      </c>
      <c r="H23" s="9">
        <f t="shared" si="1"/>
        <v>-41160</v>
      </c>
    </row>
    <row r="24" spans="1:8" x14ac:dyDescent="0.25">
      <c r="A24" s="16" t="s">
        <v>66</v>
      </c>
      <c r="B24" s="9">
        <v>83.2</v>
      </c>
      <c r="C24" s="10">
        <v>45483</v>
      </c>
      <c r="D24" s="10">
        <v>45462</v>
      </c>
      <c r="E24" s="10"/>
      <c r="F24" s="10"/>
      <c r="G24" s="1">
        <f t="shared" si="0"/>
        <v>-21</v>
      </c>
      <c r="H24" s="9">
        <f t="shared" si="1"/>
        <v>-1747.2</v>
      </c>
    </row>
    <row r="25" spans="1:8" x14ac:dyDescent="0.25">
      <c r="A25" s="16" t="s">
        <v>67</v>
      </c>
      <c r="B25" s="9">
        <v>336</v>
      </c>
      <c r="C25" s="10">
        <v>45484</v>
      </c>
      <c r="D25" s="10">
        <v>45462</v>
      </c>
      <c r="E25" s="10"/>
      <c r="F25" s="10"/>
      <c r="G25" s="1">
        <f t="shared" si="0"/>
        <v>-22</v>
      </c>
      <c r="H25" s="9">
        <f t="shared" si="1"/>
        <v>-7392</v>
      </c>
    </row>
    <row r="26" spans="1:8" x14ac:dyDescent="0.25">
      <c r="A26" s="16" t="s">
        <v>68</v>
      </c>
      <c r="B26" s="9">
        <v>951.6</v>
      </c>
      <c r="C26" s="10">
        <v>45479</v>
      </c>
      <c r="D26" s="10">
        <v>45462</v>
      </c>
      <c r="E26" s="10"/>
      <c r="F26" s="10"/>
      <c r="G26" s="1">
        <f t="shared" si="0"/>
        <v>-17</v>
      </c>
      <c r="H26" s="9">
        <f t="shared" si="1"/>
        <v>-16177.2</v>
      </c>
    </row>
    <row r="27" spans="1:8" x14ac:dyDescent="0.25">
      <c r="A27" s="16" t="s">
        <v>69</v>
      </c>
      <c r="B27" s="9">
        <v>9.98</v>
      </c>
      <c r="C27" s="10">
        <v>45485</v>
      </c>
      <c r="D27" s="10">
        <v>45462</v>
      </c>
      <c r="E27" s="10"/>
      <c r="F27" s="10"/>
      <c r="G27" s="1">
        <f t="shared" si="0"/>
        <v>-23</v>
      </c>
      <c r="H27" s="9">
        <f t="shared" si="1"/>
        <v>-229.54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23230.16</v>
      </c>
      <c r="C1">
        <f>COUNTA(A4:A203)</f>
        <v>9</v>
      </c>
      <c r="G1" s="13">
        <f>IF(B1&lt;&gt;0,H1/B1,0)</f>
        <v>-19.309149829359765</v>
      </c>
      <c r="H1" s="12">
        <f>SUM(H4:H195)</f>
        <v>-448554.64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70</v>
      </c>
      <c r="B4" s="9">
        <v>624</v>
      </c>
      <c r="C4" s="10">
        <v>45508</v>
      </c>
      <c r="D4" s="10">
        <v>45485</v>
      </c>
      <c r="E4" s="10"/>
      <c r="F4" s="10"/>
      <c r="G4" s="1">
        <f>D4-C4-(F4-E4)</f>
        <v>-23</v>
      </c>
      <c r="H4" s="9">
        <f>B4*G4</f>
        <v>-14352</v>
      </c>
    </row>
    <row r="5" spans="1:8" x14ac:dyDescent="0.25">
      <c r="A5" s="16" t="s">
        <v>71</v>
      </c>
      <c r="B5" s="9">
        <v>60</v>
      </c>
      <c r="C5" s="10">
        <v>45508</v>
      </c>
      <c r="D5" s="10">
        <v>45485</v>
      </c>
      <c r="E5" s="10"/>
      <c r="F5" s="10"/>
      <c r="G5" s="1">
        <f t="shared" ref="G5:G68" si="0">D5-C5-(F5-E5)</f>
        <v>-23</v>
      </c>
      <c r="H5" s="9">
        <f t="shared" ref="H5:H68" si="1">B5*G5</f>
        <v>-1380</v>
      </c>
    </row>
    <row r="6" spans="1:8" x14ac:dyDescent="0.25">
      <c r="A6" s="16" t="s">
        <v>72</v>
      </c>
      <c r="B6" s="9">
        <v>60</v>
      </c>
      <c r="C6" s="10">
        <v>45508</v>
      </c>
      <c r="D6" s="10">
        <v>45485</v>
      </c>
      <c r="E6" s="10"/>
      <c r="F6" s="10"/>
      <c r="G6" s="1">
        <f t="shared" si="0"/>
        <v>-23</v>
      </c>
      <c r="H6" s="9">
        <f t="shared" si="1"/>
        <v>-1380</v>
      </c>
    </row>
    <row r="7" spans="1:8" x14ac:dyDescent="0.25">
      <c r="A7" s="16" t="s">
        <v>73</v>
      </c>
      <c r="B7" s="9">
        <v>1920</v>
      </c>
      <c r="C7" s="10">
        <v>45534</v>
      </c>
      <c r="D7" s="10">
        <v>45510</v>
      </c>
      <c r="E7" s="10"/>
      <c r="F7" s="10"/>
      <c r="G7" s="1">
        <f t="shared" si="0"/>
        <v>-24</v>
      </c>
      <c r="H7" s="9">
        <f t="shared" si="1"/>
        <v>-46080</v>
      </c>
    </row>
    <row r="8" spans="1:8" x14ac:dyDescent="0.25">
      <c r="A8" s="16" t="s">
        <v>74</v>
      </c>
      <c r="B8" s="9">
        <v>3420.16</v>
      </c>
      <c r="C8" s="10">
        <v>45539</v>
      </c>
      <c r="D8" s="10">
        <v>45510</v>
      </c>
      <c r="E8" s="10"/>
      <c r="F8" s="10"/>
      <c r="G8" s="1">
        <f t="shared" si="0"/>
        <v>-29</v>
      </c>
      <c r="H8" s="9">
        <f t="shared" si="1"/>
        <v>-99184.639999999999</v>
      </c>
    </row>
    <row r="9" spans="1:8" x14ac:dyDescent="0.25">
      <c r="A9" s="16" t="s">
        <v>75</v>
      </c>
      <c r="B9" s="9">
        <v>4368</v>
      </c>
      <c r="C9" s="10">
        <v>45534</v>
      </c>
      <c r="D9" s="10">
        <v>45510</v>
      </c>
      <c r="E9" s="10"/>
      <c r="F9" s="10"/>
      <c r="G9" s="1">
        <f t="shared" si="0"/>
        <v>-24</v>
      </c>
      <c r="H9" s="9">
        <f t="shared" si="1"/>
        <v>-104832</v>
      </c>
    </row>
    <row r="10" spans="1:8" x14ac:dyDescent="0.25">
      <c r="A10" s="16" t="s">
        <v>76</v>
      </c>
      <c r="B10" s="9">
        <v>282</v>
      </c>
      <c r="C10" s="10">
        <v>45532</v>
      </c>
      <c r="D10" s="10">
        <v>45510</v>
      </c>
      <c r="E10" s="10"/>
      <c r="F10" s="10"/>
      <c r="G10" s="1">
        <f t="shared" si="0"/>
        <v>-22</v>
      </c>
      <c r="H10" s="9">
        <f t="shared" si="1"/>
        <v>-6204</v>
      </c>
    </row>
    <row r="11" spans="1:8" x14ac:dyDescent="0.25">
      <c r="A11" s="16" t="s">
        <v>77</v>
      </c>
      <c r="B11" s="9">
        <v>3402</v>
      </c>
      <c r="C11" s="10">
        <v>45543</v>
      </c>
      <c r="D11" s="10">
        <v>45553</v>
      </c>
      <c r="E11" s="10"/>
      <c r="F11" s="10"/>
      <c r="G11" s="1">
        <f t="shared" si="0"/>
        <v>10</v>
      </c>
      <c r="H11" s="9">
        <f t="shared" si="1"/>
        <v>34020</v>
      </c>
    </row>
    <row r="12" spans="1:8" x14ac:dyDescent="0.25">
      <c r="A12" s="16" t="s">
        <v>78</v>
      </c>
      <c r="B12" s="9">
        <v>9094</v>
      </c>
      <c r="C12" s="10">
        <v>45576</v>
      </c>
      <c r="D12" s="10">
        <v>45553</v>
      </c>
      <c r="E12" s="10"/>
      <c r="F12" s="10"/>
      <c r="G12" s="1">
        <f t="shared" si="0"/>
        <v>-23</v>
      </c>
      <c r="H12" s="9">
        <f t="shared" si="1"/>
        <v>-209162</v>
      </c>
    </row>
    <row r="13" spans="1:8" x14ac:dyDescent="0.25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 x14ac:dyDescent="0.25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 x14ac:dyDescent="0.25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 x14ac:dyDescent="0.25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 x14ac:dyDescent="0.25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 x14ac:dyDescent="0.25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 x14ac:dyDescent="0.25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 x14ac:dyDescent="0.25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 x14ac:dyDescent="0.25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 x14ac:dyDescent="0.25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 x14ac:dyDescent="0.25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3"/>
  <sheetViews>
    <sheetView workbookViewId="0"/>
  </sheetViews>
  <sheetFormatPr defaultColWidth="9.140625" defaultRowHeight="15" x14ac:dyDescent="0.2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 x14ac:dyDescent="0.25">
      <c r="B1" s="12">
        <f>SUM(B4:B195)</f>
        <v>32677.279999999999</v>
      </c>
      <c r="C1">
        <f>COUNTA(A4:A203)</f>
        <v>20</v>
      </c>
      <c r="G1" s="13">
        <f>IF(B1&lt;&gt;0,H1/B1,0)</f>
        <v>13.426319448864776</v>
      </c>
      <c r="H1" s="12">
        <f>SUM(H4:H195)</f>
        <v>438735.6</v>
      </c>
    </row>
    <row r="3" spans="1:8" s="8" customFormat="1" ht="45" x14ac:dyDescent="0.2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 x14ac:dyDescent="0.25">
      <c r="A4" s="16" t="s">
        <v>79</v>
      </c>
      <c r="B4" s="9">
        <v>600</v>
      </c>
      <c r="C4" s="10">
        <v>45589</v>
      </c>
      <c r="D4" s="10">
        <v>45566</v>
      </c>
      <c r="E4" s="10"/>
      <c r="F4" s="10"/>
      <c r="G4" s="1">
        <f>D4-C4-(F4-E4)</f>
        <v>-23</v>
      </c>
      <c r="H4" s="9">
        <f>B4*G4</f>
        <v>-13800</v>
      </c>
    </row>
    <row r="5" spans="1:8" x14ac:dyDescent="0.25">
      <c r="A5" s="16" t="s">
        <v>80</v>
      </c>
      <c r="B5" s="9">
        <v>19000</v>
      </c>
      <c r="C5" s="10">
        <v>45532</v>
      </c>
      <c r="D5" s="10">
        <v>45573</v>
      </c>
      <c r="E5" s="10"/>
      <c r="F5" s="10"/>
      <c r="G5" s="1">
        <f t="shared" ref="G5:G68" si="0">D5-C5-(F5-E5)</f>
        <v>41</v>
      </c>
      <c r="H5" s="9">
        <f t="shared" ref="H5:H68" si="1">B5*G5</f>
        <v>779000</v>
      </c>
    </row>
    <row r="6" spans="1:8" x14ac:dyDescent="0.25">
      <c r="A6" s="16" t="s">
        <v>81</v>
      </c>
      <c r="B6" s="9">
        <v>1634.94</v>
      </c>
      <c r="C6" s="10">
        <v>45610</v>
      </c>
      <c r="D6" s="10">
        <v>45581</v>
      </c>
      <c r="E6" s="10"/>
      <c r="F6" s="10"/>
      <c r="G6" s="1">
        <f t="shared" si="0"/>
        <v>-29</v>
      </c>
      <c r="H6" s="9">
        <f t="shared" si="1"/>
        <v>-47413.26</v>
      </c>
    </row>
    <row r="7" spans="1:8" x14ac:dyDescent="0.25">
      <c r="A7" s="16" t="s">
        <v>82</v>
      </c>
      <c r="B7" s="9">
        <v>445.45</v>
      </c>
      <c r="C7" s="10">
        <v>45603</v>
      </c>
      <c r="D7" s="10">
        <v>45581</v>
      </c>
      <c r="E7" s="10"/>
      <c r="F7" s="10"/>
      <c r="G7" s="1">
        <f t="shared" si="0"/>
        <v>-22</v>
      </c>
      <c r="H7" s="9">
        <f t="shared" si="1"/>
        <v>-9799.9</v>
      </c>
    </row>
    <row r="8" spans="1:8" x14ac:dyDescent="0.25">
      <c r="A8" s="16" t="s">
        <v>83</v>
      </c>
      <c r="B8" s="9">
        <v>705.2</v>
      </c>
      <c r="C8" s="10">
        <v>45598</v>
      </c>
      <c r="D8" s="10">
        <v>45581</v>
      </c>
      <c r="E8" s="10"/>
      <c r="F8" s="10"/>
      <c r="G8" s="1">
        <f t="shared" si="0"/>
        <v>-17</v>
      </c>
      <c r="H8" s="9">
        <f t="shared" si="1"/>
        <v>-11988.4</v>
      </c>
    </row>
    <row r="9" spans="1:8" x14ac:dyDescent="0.25">
      <c r="A9" s="16" t="s">
        <v>84</v>
      </c>
      <c r="B9" s="9">
        <v>98.36</v>
      </c>
      <c r="C9" s="10">
        <v>45616</v>
      </c>
      <c r="D9" s="10">
        <v>45594</v>
      </c>
      <c r="E9" s="10"/>
      <c r="F9" s="10"/>
      <c r="G9" s="1">
        <f t="shared" si="0"/>
        <v>-22</v>
      </c>
      <c r="H9" s="9">
        <f t="shared" si="1"/>
        <v>-2163.92</v>
      </c>
    </row>
    <row r="10" spans="1:8" x14ac:dyDescent="0.25">
      <c r="A10" s="16" t="s">
        <v>85</v>
      </c>
      <c r="B10" s="9">
        <v>800</v>
      </c>
      <c r="C10" s="10">
        <v>45616</v>
      </c>
      <c r="D10" s="10">
        <v>45594</v>
      </c>
      <c r="E10" s="10"/>
      <c r="F10" s="10"/>
      <c r="G10" s="1">
        <f t="shared" si="0"/>
        <v>-22</v>
      </c>
      <c r="H10" s="9">
        <f t="shared" si="1"/>
        <v>-17600</v>
      </c>
    </row>
    <row r="11" spans="1:8" x14ac:dyDescent="0.25">
      <c r="A11" s="16" t="s">
        <v>86</v>
      </c>
      <c r="B11" s="9">
        <v>160</v>
      </c>
      <c r="C11" s="10">
        <v>45638</v>
      </c>
      <c r="D11" s="10">
        <v>45615</v>
      </c>
      <c r="E11" s="10"/>
      <c r="F11" s="10"/>
      <c r="G11" s="1">
        <f t="shared" si="0"/>
        <v>-23</v>
      </c>
      <c r="H11" s="9">
        <f t="shared" si="1"/>
        <v>-3680</v>
      </c>
    </row>
    <row r="12" spans="1:8" x14ac:dyDescent="0.25">
      <c r="A12" s="16" t="s">
        <v>87</v>
      </c>
      <c r="B12" s="9">
        <v>2372.4499999999998</v>
      </c>
      <c r="C12" s="10">
        <v>45631</v>
      </c>
      <c r="D12" s="10">
        <v>45615</v>
      </c>
      <c r="E12" s="10"/>
      <c r="F12" s="10"/>
      <c r="G12" s="1">
        <f t="shared" si="0"/>
        <v>-16</v>
      </c>
      <c r="H12" s="9">
        <f t="shared" si="1"/>
        <v>-37959.199999999997</v>
      </c>
    </row>
    <row r="13" spans="1:8" x14ac:dyDescent="0.25">
      <c r="A13" s="16" t="s">
        <v>88</v>
      </c>
      <c r="B13" s="9">
        <v>344.56</v>
      </c>
      <c r="C13" s="10">
        <v>45631</v>
      </c>
      <c r="D13" s="10">
        <v>45615</v>
      </c>
      <c r="E13" s="10"/>
      <c r="F13" s="10"/>
      <c r="G13" s="1">
        <f t="shared" si="0"/>
        <v>-16</v>
      </c>
      <c r="H13" s="9">
        <f t="shared" si="1"/>
        <v>-5512.96</v>
      </c>
    </row>
    <row r="14" spans="1:8" x14ac:dyDescent="0.25">
      <c r="A14" s="16" t="s">
        <v>89</v>
      </c>
      <c r="B14" s="9">
        <v>711.94</v>
      </c>
      <c r="C14" s="10">
        <v>45641</v>
      </c>
      <c r="D14" s="10">
        <v>45615</v>
      </c>
      <c r="E14" s="10"/>
      <c r="F14" s="10"/>
      <c r="G14" s="1">
        <f t="shared" si="0"/>
        <v>-26</v>
      </c>
      <c r="H14" s="9">
        <f t="shared" si="1"/>
        <v>-18510.439999999999</v>
      </c>
    </row>
    <row r="15" spans="1:8" x14ac:dyDescent="0.25">
      <c r="A15" s="16" t="s">
        <v>90</v>
      </c>
      <c r="B15" s="9">
        <v>573.77</v>
      </c>
      <c r="C15" s="10">
        <v>45641</v>
      </c>
      <c r="D15" s="10">
        <v>45615</v>
      </c>
      <c r="E15" s="10"/>
      <c r="F15" s="10"/>
      <c r="G15" s="1">
        <f t="shared" si="0"/>
        <v>-26</v>
      </c>
      <c r="H15" s="9">
        <f t="shared" si="1"/>
        <v>-14918.02</v>
      </c>
    </row>
    <row r="16" spans="1:8" x14ac:dyDescent="0.25">
      <c r="A16" s="16" t="s">
        <v>91</v>
      </c>
      <c r="B16" s="9">
        <v>28.01</v>
      </c>
      <c r="C16" s="10">
        <v>45659</v>
      </c>
      <c r="D16" s="10">
        <v>45629</v>
      </c>
      <c r="E16" s="10"/>
      <c r="F16" s="10"/>
      <c r="G16" s="1">
        <f t="shared" si="0"/>
        <v>-30</v>
      </c>
      <c r="H16" s="9">
        <f t="shared" si="1"/>
        <v>-840.3</v>
      </c>
    </row>
    <row r="17" spans="1:8" x14ac:dyDescent="0.25">
      <c r="A17" s="16" t="s">
        <v>92</v>
      </c>
      <c r="B17" s="9">
        <v>4099</v>
      </c>
      <c r="C17" s="10">
        <v>45668</v>
      </c>
      <c r="D17" s="10">
        <v>45638</v>
      </c>
      <c r="E17" s="10"/>
      <c r="F17" s="10"/>
      <c r="G17" s="1">
        <f t="shared" si="0"/>
        <v>-30</v>
      </c>
      <c r="H17" s="9">
        <f t="shared" si="1"/>
        <v>-122970</v>
      </c>
    </row>
    <row r="18" spans="1:8" x14ac:dyDescent="0.25">
      <c r="A18" s="16" t="s">
        <v>93</v>
      </c>
      <c r="B18" s="9">
        <v>12</v>
      </c>
      <c r="C18" s="10">
        <v>45668</v>
      </c>
      <c r="D18" s="10">
        <v>45638</v>
      </c>
      <c r="E18" s="10"/>
      <c r="F18" s="10"/>
      <c r="G18" s="1">
        <f t="shared" si="0"/>
        <v>-30</v>
      </c>
      <c r="H18" s="9">
        <f t="shared" si="1"/>
        <v>-360</v>
      </c>
    </row>
    <row r="19" spans="1:8" x14ac:dyDescent="0.25">
      <c r="A19" s="16" t="s">
        <v>94</v>
      </c>
      <c r="B19" s="9">
        <v>334</v>
      </c>
      <c r="C19" s="10">
        <v>45668</v>
      </c>
      <c r="D19" s="10">
        <v>45638</v>
      </c>
      <c r="E19" s="10"/>
      <c r="F19" s="10"/>
      <c r="G19" s="1">
        <f t="shared" si="0"/>
        <v>-30</v>
      </c>
      <c r="H19" s="9">
        <f t="shared" si="1"/>
        <v>-10020</v>
      </c>
    </row>
    <row r="20" spans="1:8" x14ac:dyDescent="0.25">
      <c r="A20" s="16" t="s">
        <v>95</v>
      </c>
      <c r="B20" s="9">
        <v>120</v>
      </c>
      <c r="C20" s="10">
        <v>45668</v>
      </c>
      <c r="D20" s="10">
        <v>45638</v>
      </c>
      <c r="E20" s="10"/>
      <c r="F20" s="10"/>
      <c r="G20" s="1">
        <f t="shared" si="0"/>
        <v>-30</v>
      </c>
      <c r="H20" s="9">
        <f t="shared" si="1"/>
        <v>-3600</v>
      </c>
    </row>
    <row r="21" spans="1:8" x14ac:dyDescent="0.25">
      <c r="A21" s="16" t="s">
        <v>96</v>
      </c>
      <c r="B21" s="9">
        <v>60</v>
      </c>
      <c r="C21" s="10">
        <v>45675</v>
      </c>
      <c r="D21" s="10">
        <v>45645</v>
      </c>
      <c r="E21" s="10"/>
      <c r="F21" s="10"/>
      <c r="G21" s="1">
        <f t="shared" si="0"/>
        <v>-30</v>
      </c>
      <c r="H21" s="9">
        <f t="shared" si="1"/>
        <v>-1800</v>
      </c>
    </row>
    <row r="22" spans="1:8" x14ac:dyDescent="0.25">
      <c r="A22" s="16" t="s">
        <v>97</v>
      </c>
      <c r="B22" s="9">
        <v>77.599999999999994</v>
      </c>
      <c r="C22" s="10">
        <v>45675</v>
      </c>
      <c r="D22" s="10">
        <v>45645</v>
      </c>
      <c r="E22" s="10"/>
      <c r="F22" s="10"/>
      <c r="G22" s="1">
        <f t="shared" si="0"/>
        <v>-30</v>
      </c>
      <c r="H22" s="9">
        <f t="shared" si="1"/>
        <v>-2328</v>
      </c>
    </row>
    <row r="23" spans="1:8" x14ac:dyDescent="0.25">
      <c r="A23" s="16" t="s">
        <v>98</v>
      </c>
      <c r="B23" s="9">
        <v>500</v>
      </c>
      <c r="C23" s="10">
        <v>45675</v>
      </c>
      <c r="D23" s="10">
        <v>45645</v>
      </c>
      <c r="E23" s="10"/>
      <c r="F23" s="10"/>
      <c r="G23" s="1">
        <f t="shared" si="0"/>
        <v>-30</v>
      </c>
      <c r="H23" s="9">
        <f t="shared" si="1"/>
        <v>-15000</v>
      </c>
    </row>
    <row r="24" spans="1:8" x14ac:dyDescent="0.25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 x14ac:dyDescent="0.25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 x14ac:dyDescent="0.25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 x14ac:dyDescent="0.25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 x14ac:dyDescent="0.25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 x14ac:dyDescent="0.25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 x14ac:dyDescent="0.25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 x14ac:dyDescent="0.25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 x14ac:dyDescent="0.25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 x14ac:dyDescent="0.25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 x14ac:dyDescent="0.25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 x14ac:dyDescent="0.25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 x14ac:dyDescent="0.25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 x14ac:dyDescent="0.25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 x14ac:dyDescent="0.25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 x14ac:dyDescent="0.25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 x14ac:dyDescent="0.25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 x14ac:dyDescent="0.25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 x14ac:dyDescent="0.25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 x14ac:dyDescent="0.25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 x14ac:dyDescent="0.25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 x14ac:dyDescent="0.25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 x14ac:dyDescent="0.25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 x14ac:dyDescent="0.25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 x14ac:dyDescent="0.25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 x14ac:dyDescent="0.25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 x14ac:dyDescent="0.25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 x14ac:dyDescent="0.25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 x14ac:dyDescent="0.25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 x14ac:dyDescent="0.25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 x14ac:dyDescent="0.25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 x14ac:dyDescent="0.25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 x14ac:dyDescent="0.25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 x14ac:dyDescent="0.25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 x14ac:dyDescent="0.25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 x14ac:dyDescent="0.25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 x14ac:dyDescent="0.25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 x14ac:dyDescent="0.25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 x14ac:dyDescent="0.25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 x14ac:dyDescent="0.25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 x14ac:dyDescent="0.25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 x14ac:dyDescent="0.25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 x14ac:dyDescent="0.25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 x14ac:dyDescent="0.25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 x14ac:dyDescent="0.25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 x14ac:dyDescent="0.25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 x14ac:dyDescent="0.25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 x14ac:dyDescent="0.25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 x14ac:dyDescent="0.25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 x14ac:dyDescent="0.25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 x14ac:dyDescent="0.25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 x14ac:dyDescent="0.25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 x14ac:dyDescent="0.25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 x14ac:dyDescent="0.25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 x14ac:dyDescent="0.25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 x14ac:dyDescent="0.25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 x14ac:dyDescent="0.25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 x14ac:dyDescent="0.25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 x14ac:dyDescent="0.25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 x14ac:dyDescent="0.25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 x14ac:dyDescent="0.25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 x14ac:dyDescent="0.25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 x14ac:dyDescent="0.25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 x14ac:dyDescent="0.25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 x14ac:dyDescent="0.25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 x14ac:dyDescent="0.25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 x14ac:dyDescent="0.25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 x14ac:dyDescent="0.25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 x14ac:dyDescent="0.25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 x14ac:dyDescent="0.25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 x14ac:dyDescent="0.25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 x14ac:dyDescent="0.25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 x14ac:dyDescent="0.25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 x14ac:dyDescent="0.25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 x14ac:dyDescent="0.25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 x14ac:dyDescent="0.25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 x14ac:dyDescent="0.25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 x14ac:dyDescent="0.25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 x14ac:dyDescent="0.25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 x14ac:dyDescent="0.25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 x14ac:dyDescent="0.25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 x14ac:dyDescent="0.25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 x14ac:dyDescent="0.25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 x14ac:dyDescent="0.25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 x14ac:dyDescent="0.25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 x14ac:dyDescent="0.25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 x14ac:dyDescent="0.25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 x14ac:dyDescent="0.25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 x14ac:dyDescent="0.25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 x14ac:dyDescent="0.25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 x14ac:dyDescent="0.25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 x14ac:dyDescent="0.25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 x14ac:dyDescent="0.25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 x14ac:dyDescent="0.25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 x14ac:dyDescent="0.25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 x14ac:dyDescent="0.25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 x14ac:dyDescent="0.25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 x14ac:dyDescent="0.25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 x14ac:dyDescent="0.25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 x14ac:dyDescent="0.25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 x14ac:dyDescent="0.25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 x14ac:dyDescent="0.25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 x14ac:dyDescent="0.25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 x14ac:dyDescent="0.25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 x14ac:dyDescent="0.25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 x14ac:dyDescent="0.25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 x14ac:dyDescent="0.25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 x14ac:dyDescent="0.25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 x14ac:dyDescent="0.25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 x14ac:dyDescent="0.25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 x14ac:dyDescent="0.25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 x14ac:dyDescent="0.25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 x14ac:dyDescent="0.25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 x14ac:dyDescent="0.25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 x14ac:dyDescent="0.25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 x14ac:dyDescent="0.25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 x14ac:dyDescent="0.25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 x14ac:dyDescent="0.25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 x14ac:dyDescent="0.25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 x14ac:dyDescent="0.25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 x14ac:dyDescent="0.25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 x14ac:dyDescent="0.25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 x14ac:dyDescent="0.25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 x14ac:dyDescent="0.25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 x14ac:dyDescent="0.25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 x14ac:dyDescent="0.25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 x14ac:dyDescent="0.25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 x14ac:dyDescent="0.25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 x14ac:dyDescent="0.25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 x14ac:dyDescent="0.25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 x14ac:dyDescent="0.25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 x14ac:dyDescent="0.25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 x14ac:dyDescent="0.25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 x14ac:dyDescent="0.25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 x14ac:dyDescent="0.25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 x14ac:dyDescent="0.25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 x14ac:dyDescent="0.25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 x14ac:dyDescent="0.25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 x14ac:dyDescent="0.25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 x14ac:dyDescent="0.25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 x14ac:dyDescent="0.25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 x14ac:dyDescent="0.25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 x14ac:dyDescent="0.25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 x14ac:dyDescent="0.25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 x14ac:dyDescent="0.25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 x14ac:dyDescent="0.25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 x14ac:dyDescent="0.25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 x14ac:dyDescent="0.25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 x14ac:dyDescent="0.25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 x14ac:dyDescent="0.25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 x14ac:dyDescent="0.25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 x14ac:dyDescent="0.25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 x14ac:dyDescent="0.25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 x14ac:dyDescent="0.25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 x14ac:dyDescent="0.25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 x14ac:dyDescent="0.25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 x14ac:dyDescent="0.25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 x14ac:dyDescent="0.25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 x14ac:dyDescent="0.25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 x14ac:dyDescent="0.25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 x14ac:dyDescent="0.25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 x14ac:dyDescent="0.25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 x14ac:dyDescent="0.25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 x14ac:dyDescent="0.25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 x14ac:dyDescent="0.25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 x14ac:dyDescent="0.25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 x14ac:dyDescent="0.25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 x14ac:dyDescent="0.25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 x14ac:dyDescent="0.25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 x14ac:dyDescent="0.25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 x14ac:dyDescent="0.25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 x14ac:dyDescent="0.25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 x14ac:dyDescent="0.25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 x14ac:dyDescent="0.25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 x14ac:dyDescent="0.25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 x14ac:dyDescent="0.25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 x14ac:dyDescent="0.25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 x14ac:dyDescent="0.25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 x14ac:dyDescent="0.25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 x14ac:dyDescent="0.25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Cosima Liguori</dc:creator>
  <cp:lastModifiedBy>Istituto Comprensivo Don Milani</cp:lastModifiedBy>
  <dcterms:created xsi:type="dcterms:W3CDTF">2006-09-16T00:00:00Z</dcterms:created>
  <dcterms:modified xsi:type="dcterms:W3CDTF">2025-01-03T13:44:18Z</dcterms:modified>
</cp:coreProperties>
</file>